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30" windowWidth="17940" windowHeight="10500"/>
  </bookViews>
  <sheets>
    <sheet name="Konzernerfolgsrechnung" sheetId="1" r:id="rId1"/>
  </sheets>
  <calcPr calcId="145621"/>
</workbook>
</file>

<file path=xl/calcChain.xml><?xml version="1.0" encoding="utf-8"?>
<calcChain xmlns="http://schemas.openxmlformats.org/spreadsheetml/2006/main">
  <c r="D13" i="1" l="1"/>
  <c r="E13" i="1" s="1"/>
  <c r="B13" i="1"/>
  <c r="C13" i="1" s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B17" i="1" l="1"/>
  <c r="D17" i="1"/>
  <c r="D42" i="1"/>
  <c r="B42" i="1"/>
  <c r="D36" i="1"/>
  <c r="D43" i="1"/>
  <c r="D44" i="1" s="1"/>
  <c r="D45" i="1" s="1"/>
  <c r="B36" i="1"/>
  <c r="B43" i="1"/>
  <c r="B44" i="1" s="1"/>
  <c r="B45" i="1" s="1"/>
  <c r="E17" i="1" l="1"/>
  <c r="D19" i="1"/>
  <c r="C17" i="1"/>
  <c r="B19" i="1"/>
  <c r="E19" i="1" l="1"/>
  <c r="D21" i="1"/>
  <c r="C19" i="1"/>
  <c r="B21" i="1"/>
</calcChain>
</file>

<file path=xl/sharedStrings.xml><?xml version="1.0" encoding="utf-8"?>
<sst xmlns="http://schemas.openxmlformats.org/spreadsheetml/2006/main" count="43" uniqueCount="37">
  <si>
    <t xml:space="preserve">Konzernerfolgsrechnung </t>
  </si>
  <si>
    <t xml:space="preserve"> </t>
  </si>
  <si>
    <r>
      <t xml:space="preserve">
</t>
    </r>
    <r>
      <rPr>
        <b/>
        <sz val="8"/>
        <rFont val="Arial"/>
        <family val="2"/>
      </rPr>
      <t>%*</t>
    </r>
  </si>
  <si>
    <t>Bestandesänderungen Halb- und Fertigfabrikate</t>
  </si>
  <si>
    <t>Eigenleistungen</t>
  </si>
  <si>
    <t>Materialaufwand</t>
  </si>
  <si>
    <t>Personalaufwand</t>
  </si>
  <si>
    <t>Sonstiger Betriebsaufwand</t>
  </si>
  <si>
    <t>Sonstiger Betriebsertrag</t>
  </si>
  <si>
    <t>Abschreibungen und Amortisationen</t>
  </si>
  <si>
    <t>Betriebsergebnis vor Zinsen und Steuern (EBIT)</t>
  </si>
  <si>
    <t>Finanzertrag</t>
  </si>
  <si>
    <t>Finanzaufwand</t>
  </si>
  <si>
    <t>Ertragssteuern</t>
  </si>
  <si>
    <t>Davon Aktionäre der Rieter Holding AG</t>
  </si>
  <si>
    <t>Konzerngewinn vor Steuern</t>
  </si>
  <si>
    <t>Ergebnis pro Aktie in CHF</t>
  </si>
  <si>
    <t>Verwässertes Ergebnis pro Aktie in CHF</t>
  </si>
  <si>
    <t>Ergebnis assoziierte Unternehmen</t>
  </si>
  <si>
    <t>Konzerngesamtergebnisrechnung</t>
  </si>
  <si>
    <t>Total übrige Posten des Gesamtergebnisses</t>
  </si>
  <si>
    <t>Total Gesamtergebnis</t>
  </si>
  <si>
    <t>Davon Anteil nicht beherrschender Gesellschafter</t>
  </si>
  <si>
    <t>* In % des Umsatzes.</t>
  </si>
  <si>
    <t>Mio. CHF</t>
  </si>
  <si>
    <t>Umsatz</t>
  </si>
  <si>
    <t>Konzerngewinn</t>
  </si>
  <si>
    <t>Umbewertung leistungsorientierter Vorsorgepläne</t>
  </si>
  <si>
    <t>Ertragssteuern Umbewertung</t>
  </si>
  <si>
    <t>Nicht in Erfolgsrechnung reklassierbare Posten, nach Steuern</t>
  </si>
  <si>
    <t>Währungsumrechnungsdifferenzen</t>
  </si>
  <si>
    <t xml:space="preserve">Zur Veräusserung verfügbare Finanzinstrumente: </t>
  </si>
  <si>
    <t xml:space="preserve">   Veränderung Fair Value</t>
  </si>
  <si>
    <t xml:space="preserve">   Ertragssteuern auf Veränderung Fair Value</t>
  </si>
  <si>
    <t xml:space="preserve">   In die Erfolgsrechnung reklassiertes Ergebnis</t>
  </si>
  <si>
    <t>In Erfolgsrechnung reklassierbare Posten, nach Steuern</t>
  </si>
  <si>
    <t xml:space="preserve">
%*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</si>
</sst>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dd/mm/yy_)"/>
    <numFmt numFmtId="171" formatCode="_ * #,##0.00_ ;_ * \-#,##0.00_ ;_ * \-??_ ;_ @_ "/>
    <numFmt numFmtId="172" formatCode="_ * #,##0.0_ ;_ * \-#,##0.0_ ;_ * \-??_ ;_ @_ "/>
    <numFmt numFmtId="173" formatCode="0.0_)"/>
    <numFmt numFmtId="179" formatCode="_ * #,##0.0_ ;_ * \-#,##0.0_ "/>
    <numFmt numFmtId="180" formatCode="_ * ###0_ ;_ * \-###0_ ;_ * \-??_ ;_ @_ "/>
  </numFmts>
  <fonts count="7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 MT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171" fontId="5" fillId="0" borderId="0" applyFill="0" applyBorder="0" applyAlignment="0" applyProtection="0"/>
    <xf numFmtId="0" fontId="6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right"/>
    </xf>
    <xf numFmtId="170" fontId="0" fillId="0" borderId="0" xfId="0" applyNumberFormat="1" applyFont="1" applyFill="1" applyAlignment="1" applyProtection="1">
      <alignment horizontal="right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left" wrapText="1"/>
    </xf>
    <xf numFmtId="172" fontId="2" fillId="2" borderId="1" xfId="1" applyNumberFormat="1" applyFont="1" applyFill="1" applyBorder="1" applyAlignment="1" applyProtection="1">
      <alignment horizontal="right"/>
    </xf>
    <xf numFmtId="172" fontId="2" fillId="0" borderId="1" xfId="1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>
      <alignment horizontal="left" wrapText="1"/>
    </xf>
    <xf numFmtId="172" fontId="0" fillId="2" borderId="2" xfId="1" applyNumberFormat="1" applyFont="1" applyFill="1" applyBorder="1" applyAlignment="1" applyProtection="1">
      <alignment horizontal="right"/>
    </xf>
    <xf numFmtId="172" fontId="0" fillId="0" borderId="2" xfId="1" applyNumberFormat="1" applyFont="1" applyFill="1" applyBorder="1" applyAlignment="1" applyProtection="1">
      <alignment horizontal="right"/>
    </xf>
    <xf numFmtId="0" fontId="0" fillId="0" borderId="3" xfId="0" applyFont="1" applyFill="1" applyBorder="1" applyAlignment="1">
      <alignment horizontal="left" wrapText="1"/>
    </xf>
    <xf numFmtId="172" fontId="0" fillId="2" borderId="3" xfId="1" applyNumberFormat="1" applyFont="1" applyFill="1" applyBorder="1" applyAlignment="1" applyProtection="1">
      <alignment horizontal="right"/>
    </xf>
    <xf numFmtId="172" fontId="0" fillId="0" borderId="3" xfId="1" applyNumberFormat="1" applyFont="1" applyFill="1" applyBorder="1" applyAlignment="1" applyProtection="1">
      <alignment horizontal="right"/>
    </xf>
    <xf numFmtId="173" fontId="2" fillId="0" borderId="1" xfId="0" applyNumberFormat="1" applyFont="1" applyFill="1" applyBorder="1" applyAlignment="1" applyProtection="1">
      <alignment horizontal="right"/>
    </xf>
    <xf numFmtId="173" fontId="0" fillId="2" borderId="2" xfId="0" applyNumberFormat="1" applyFont="1" applyFill="1" applyBorder="1" applyAlignment="1" applyProtection="1">
      <alignment horizontal="right"/>
    </xf>
    <xf numFmtId="173" fontId="0" fillId="0" borderId="2" xfId="0" applyNumberFormat="1" applyFont="1" applyFill="1" applyBorder="1" applyAlignment="1" applyProtection="1">
      <alignment horizontal="right"/>
    </xf>
    <xf numFmtId="173" fontId="2" fillId="2" borderId="2" xfId="0" applyNumberFormat="1" applyFont="1" applyFill="1" applyBorder="1" applyAlignment="1" applyProtection="1">
      <alignment horizontal="right"/>
    </xf>
    <xf numFmtId="173" fontId="2" fillId="0" borderId="2" xfId="0" applyNumberFormat="1" applyFont="1" applyFill="1" applyBorder="1" applyAlignment="1" applyProtection="1">
      <alignment horizontal="right"/>
    </xf>
    <xf numFmtId="173" fontId="2" fillId="2" borderId="3" xfId="0" applyNumberFormat="1" applyFont="1" applyFill="1" applyBorder="1" applyAlignment="1" applyProtection="1">
      <alignment horizontal="right"/>
    </xf>
    <xf numFmtId="173" fontId="2" fillId="0" borderId="3" xfId="0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0" fontId="0" fillId="0" borderId="0" xfId="0" applyFill="1" applyAlignment="1">
      <alignment horizontal="right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Fill="1" applyBorder="1" applyAlignment="1">
      <alignment horizontal="left" wrapText="1"/>
    </xf>
    <xf numFmtId="172" fontId="5" fillId="2" borderId="1" xfId="1" applyNumberFormat="1" applyFont="1" applyFill="1" applyBorder="1" applyAlignment="1" applyProtection="1">
      <alignment horizontal="right"/>
    </xf>
    <xf numFmtId="173" fontId="5" fillId="2" borderId="1" xfId="0" applyNumberFormat="1" applyFont="1" applyFill="1" applyBorder="1" applyAlignment="1" applyProtection="1">
      <alignment horizontal="right"/>
    </xf>
    <xf numFmtId="172" fontId="5" fillId="0" borderId="1" xfId="1" applyNumberFormat="1" applyFont="1" applyFill="1" applyBorder="1" applyAlignment="1" applyProtection="1">
      <alignment horizontal="right"/>
    </xf>
    <xf numFmtId="173" fontId="5" fillId="0" borderId="1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ont="1" applyFill="1" applyBorder="1" applyAlignment="1">
      <alignment horizontal="left" wrapText="1"/>
    </xf>
    <xf numFmtId="172" fontId="0" fillId="0" borderId="0" xfId="1" applyNumberFormat="1" applyFont="1" applyFill="1" applyBorder="1" applyAlignment="1" applyProtection="1">
      <alignment horizontal="right"/>
    </xf>
    <xf numFmtId="173" fontId="2" fillId="0" borderId="0" xfId="0" applyNumberFormat="1" applyFont="1" applyFill="1" applyBorder="1" applyAlignment="1" applyProtection="1">
      <alignment horizontal="right"/>
    </xf>
    <xf numFmtId="0" fontId="2" fillId="0" borderId="4" xfId="0" applyFont="1" applyFill="1" applyBorder="1" applyAlignment="1">
      <alignment horizontal="left" wrapText="1"/>
    </xf>
    <xf numFmtId="173" fontId="2" fillId="0" borderId="4" xfId="0" applyNumberFormat="1" applyFont="1" applyFill="1" applyBorder="1" applyAlignment="1" applyProtection="1">
      <alignment horizontal="right"/>
    </xf>
    <xf numFmtId="172" fontId="5" fillId="2" borderId="5" xfId="1" applyNumberFormat="1" applyFont="1" applyFill="1" applyBorder="1" applyAlignment="1" applyProtection="1">
      <alignment horizontal="right"/>
    </xf>
    <xf numFmtId="172" fontId="2" fillId="2" borderId="4" xfId="1" applyNumberFormat="1" applyFont="1" applyFill="1" applyBorder="1" applyAlignment="1" applyProtection="1">
      <alignment horizontal="right"/>
    </xf>
    <xf numFmtId="172" fontId="2" fillId="0" borderId="4" xfId="1" applyNumberFormat="1" applyFont="1" applyFill="1" applyBorder="1" applyAlignment="1" applyProtection="1">
      <alignment horizontal="right"/>
    </xf>
    <xf numFmtId="179" fontId="5" fillId="0" borderId="1" xfId="1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left" wrapText="1"/>
    </xf>
    <xf numFmtId="9" fontId="4" fillId="0" borderId="1" xfId="0" applyNumberFormat="1" applyFont="1" applyFill="1" applyBorder="1" applyAlignment="1">
      <alignment horizontal="right" wrapText="1"/>
    </xf>
    <xf numFmtId="9" fontId="4" fillId="2" borderId="1" xfId="0" applyNumberFormat="1" applyFont="1" applyFill="1" applyBorder="1" applyAlignment="1">
      <alignment horizontal="right" wrapText="1"/>
    </xf>
    <xf numFmtId="180" fontId="2" fillId="2" borderId="1" xfId="1" applyNumberFormat="1" applyFont="1" applyFill="1" applyBorder="1" applyAlignment="1" applyProtection="1">
      <alignment horizontal="right"/>
    </xf>
    <xf numFmtId="0" fontId="0" fillId="0" borderId="1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172" fontId="2" fillId="2" borderId="6" xfId="1" applyNumberFormat="1" applyFont="1" applyFill="1" applyBorder="1" applyAlignment="1" applyProtection="1">
      <alignment horizontal="right"/>
    </xf>
    <xf numFmtId="173" fontId="2" fillId="0" borderId="6" xfId="0" applyNumberFormat="1" applyFont="1" applyFill="1" applyBorder="1" applyAlignment="1" applyProtection="1">
      <alignment horizontal="right"/>
    </xf>
    <xf numFmtId="172" fontId="2" fillId="0" borderId="6" xfId="1" applyNumberFormat="1" applyFont="1" applyFill="1" applyBorder="1" applyAlignment="1" applyProtection="1">
      <alignment horizontal="right"/>
    </xf>
    <xf numFmtId="173" fontId="0" fillId="0" borderId="5" xfId="0" applyNumberFormat="1" applyFont="1" applyFill="1" applyBorder="1" applyAlignment="1" applyProtection="1">
      <alignment horizontal="right"/>
    </xf>
    <xf numFmtId="0" fontId="0" fillId="0" borderId="7" xfId="0" applyFont="1" applyFill="1" applyBorder="1" applyAlignment="1">
      <alignment horizontal="right"/>
    </xf>
    <xf numFmtId="170" fontId="0" fillId="0" borderId="7" xfId="0" applyNumberFormat="1" applyFont="1" applyFill="1" applyBorder="1" applyAlignment="1" applyProtection="1">
      <alignment horizontal="right"/>
    </xf>
    <xf numFmtId="49" fontId="3" fillId="0" borderId="0" xfId="2" applyNumberFormat="1" applyFont="1" applyAlignment="1">
      <alignment horizontal="left"/>
    </xf>
    <xf numFmtId="0" fontId="2" fillId="0" borderId="1" xfId="2" quotePrefix="1" applyFont="1" applyFill="1" applyBorder="1" applyAlignment="1">
      <alignment horizontal="right"/>
    </xf>
    <xf numFmtId="0" fontId="2" fillId="0" borderId="7" xfId="0" applyFont="1" applyFill="1" applyBorder="1" applyAlignment="1">
      <alignment horizontal="left" wrapText="1"/>
    </xf>
    <xf numFmtId="171" fontId="2" fillId="2" borderId="2" xfId="1" applyNumberFormat="1" applyFont="1" applyFill="1" applyBorder="1" applyAlignment="1" applyProtection="1">
      <alignment horizontal="right"/>
    </xf>
    <xf numFmtId="171" fontId="2" fillId="0" borderId="2" xfId="1" applyNumberFormat="1" applyFont="1" applyFill="1" applyBorder="1" applyAlignment="1" applyProtection="1">
      <alignment horizontal="right"/>
    </xf>
    <xf numFmtId="0" fontId="2" fillId="0" borderId="5" xfId="0" applyFont="1" applyFill="1" applyBorder="1" applyAlignment="1">
      <alignment horizontal="left" wrapText="1"/>
    </xf>
    <xf numFmtId="172" fontId="2" fillId="2" borderId="5" xfId="1" applyNumberFormat="1" applyFont="1" applyFill="1" applyBorder="1" applyAlignment="1" applyProtection="1">
      <alignment horizontal="right"/>
    </xf>
    <xf numFmtId="173" fontId="2" fillId="0" borderId="5" xfId="0" applyNumberFormat="1" applyFont="1" applyFill="1" applyBorder="1" applyAlignment="1" applyProtection="1">
      <alignment horizontal="right"/>
    </xf>
    <xf numFmtId="179" fontId="2" fillId="0" borderId="1" xfId="1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right"/>
    </xf>
    <xf numFmtId="170" fontId="0" fillId="0" borderId="0" xfId="0" applyNumberFormat="1" applyFont="1" applyFill="1" applyBorder="1" applyAlignment="1" applyProtection="1">
      <alignment horizontal="right"/>
    </xf>
    <xf numFmtId="0" fontId="1" fillId="0" borderId="7" xfId="0" applyFont="1" applyFill="1" applyBorder="1" applyAlignment="1">
      <alignment horizontal="left" wrapText="1"/>
    </xf>
    <xf numFmtId="0" fontId="2" fillId="0" borderId="2" xfId="2" quotePrefix="1" applyFont="1" applyFill="1" applyBorder="1" applyAlignment="1">
      <alignment horizontal="right"/>
    </xf>
    <xf numFmtId="172" fontId="5" fillId="2" borderId="2" xfId="1" applyNumberFormat="1" applyFont="1" applyFill="1" applyBorder="1" applyAlignment="1" applyProtection="1">
      <alignment horizontal="right"/>
    </xf>
    <xf numFmtId="173" fontId="5" fillId="0" borderId="2" xfId="0" applyNumberFormat="1" applyFont="1" applyFill="1" applyBorder="1" applyAlignment="1" applyProtection="1">
      <alignment horizontal="right"/>
    </xf>
    <xf numFmtId="172" fontId="5" fillId="0" borderId="2" xfId="1" applyNumberFormat="1" applyFont="1" applyFill="1" applyBorder="1" applyAlignment="1" applyProtection="1">
      <alignment horizontal="right"/>
    </xf>
    <xf numFmtId="172" fontId="2" fillId="2" borderId="2" xfId="1" applyNumberFormat="1" applyFont="1" applyFill="1" applyBorder="1" applyAlignment="1" applyProtection="1">
      <alignment horizontal="right"/>
    </xf>
    <xf numFmtId="172" fontId="2" fillId="0" borderId="2" xfId="1" applyNumberFormat="1" applyFont="1" applyFill="1" applyBorder="1" applyAlignment="1" applyProtection="1">
      <alignment horizontal="right"/>
    </xf>
    <xf numFmtId="179" fontId="5" fillId="3" borderId="1" xfId="1" applyNumberFormat="1" applyFont="1" applyFill="1" applyBorder="1" applyAlignment="1" applyProtection="1">
      <alignment horizontal="right"/>
    </xf>
    <xf numFmtId="171" fontId="2" fillId="2" borderId="1" xfId="1" applyNumberFormat="1" applyFont="1" applyFill="1" applyBorder="1" applyAlignment="1" applyProtection="1">
      <alignment horizontal="right"/>
    </xf>
  </cellXfs>
  <cellStyles count="3">
    <cellStyle name="Comma" xfId="1" builtinId="3"/>
    <cellStyle name="Normal" xfId="0" builtinId="0"/>
    <cellStyle name="Normal_GB 2007 Rieter Holding gesam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9525</xdr:rowOff>
    </xdr:from>
    <xdr:to>
      <xdr:col>4</xdr:col>
      <xdr:colOff>752475</xdr:colOff>
      <xdr:row>1</xdr:row>
      <xdr:rowOff>142875</xdr:rowOff>
    </xdr:to>
    <xdr:pic>
      <xdr:nvPicPr>
        <xdr:cNvPr id="1051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5543550" y="9525"/>
          <a:ext cx="14287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workbookViewId="0"/>
  </sheetViews>
  <sheetFormatPr defaultColWidth="11.42578125" defaultRowHeight="12.75"/>
  <cols>
    <col min="1" max="1" width="61.7109375" style="1" customWidth="1"/>
    <col min="2" max="5" width="10.7109375" style="2" customWidth="1"/>
    <col min="6" max="6" width="11.42578125" style="1" customWidth="1"/>
    <col min="7" max="7" width="13.5703125" style="1" customWidth="1"/>
    <col min="8" max="8" width="11.42578125" style="1" customWidth="1"/>
    <col min="9" max="9" width="14.140625" style="1" customWidth="1"/>
    <col min="10" max="10" width="14.85546875" style="1" customWidth="1"/>
    <col min="11" max="16384" width="11.42578125" style="1"/>
  </cols>
  <sheetData>
    <row r="1" spans="1:12" ht="20.25" customHeight="1">
      <c r="A1" s="4"/>
      <c r="B1" s="4"/>
      <c r="C1" s="5"/>
      <c r="D1" s="4"/>
      <c r="E1" s="4" t="s">
        <v>1</v>
      </c>
      <c r="G1" s="6"/>
      <c r="H1" s="6"/>
      <c r="I1" s="6"/>
      <c r="J1" s="6"/>
      <c r="K1" s="6"/>
      <c r="L1" s="6"/>
    </row>
    <row r="2" spans="1:12" ht="20.25">
      <c r="A2" s="3" t="s">
        <v>0</v>
      </c>
      <c r="B2" s="66"/>
      <c r="C2" s="67"/>
      <c r="D2" s="66"/>
      <c r="E2" s="66"/>
      <c r="G2" s="6"/>
      <c r="H2" s="6"/>
      <c r="I2" s="6"/>
      <c r="J2" s="6"/>
      <c r="K2" s="6"/>
      <c r="L2" s="6"/>
    </row>
    <row r="3" spans="1:12" ht="12.75" customHeight="1">
      <c r="A3" s="68"/>
      <c r="B3" s="55"/>
      <c r="C3" s="56"/>
      <c r="D3" s="55"/>
      <c r="E3" s="55"/>
      <c r="G3" s="6"/>
      <c r="H3" s="6"/>
      <c r="I3" s="6"/>
      <c r="J3" s="6"/>
      <c r="K3" s="6"/>
      <c r="L3" s="6"/>
    </row>
    <row r="4" spans="1:12" ht="14.25" customHeight="1">
      <c r="A4" s="45" t="s">
        <v>24</v>
      </c>
      <c r="B4" s="48">
        <v>2014</v>
      </c>
      <c r="C4" s="47" t="s">
        <v>2</v>
      </c>
      <c r="D4" s="69">
        <v>2013</v>
      </c>
      <c r="E4" s="46" t="s">
        <v>36</v>
      </c>
      <c r="G4" s="6"/>
      <c r="H4" s="6"/>
      <c r="I4" s="6"/>
      <c r="J4" s="6"/>
      <c r="K4" s="6"/>
      <c r="L4" s="6"/>
    </row>
    <row r="5" spans="1:12">
      <c r="A5" s="7" t="s">
        <v>25</v>
      </c>
      <c r="B5" s="8">
        <v>1153.4000000000001</v>
      </c>
      <c r="C5" s="76">
        <v>100</v>
      </c>
      <c r="D5" s="9">
        <v>1035.3</v>
      </c>
      <c r="E5" s="20">
        <v>100</v>
      </c>
      <c r="G5" s="6"/>
      <c r="H5" s="6"/>
      <c r="I5" s="6"/>
      <c r="J5" s="6"/>
      <c r="K5" s="6"/>
      <c r="L5" s="6"/>
    </row>
    <row r="6" spans="1:12">
      <c r="A6" s="10" t="s">
        <v>3</v>
      </c>
      <c r="B6" s="11">
        <v>-4.5</v>
      </c>
      <c r="C6" s="30">
        <f>B6/B$5*100</f>
        <v>-0.39015085833188828</v>
      </c>
      <c r="D6" s="12">
        <v>19.600000000000001</v>
      </c>
      <c r="E6" s="18">
        <f t="shared" ref="E6:E11" si="0">D6/D$5*100</f>
        <v>1.8931710615280599</v>
      </c>
      <c r="G6" s="6"/>
      <c r="H6" s="6"/>
      <c r="I6" s="6"/>
      <c r="J6" s="6"/>
      <c r="K6" s="6"/>
      <c r="L6" s="6"/>
    </row>
    <row r="7" spans="1:12">
      <c r="A7" s="10" t="s">
        <v>4</v>
      </c>
      <c r="B7" s="11">
        <v>1.8</v>
      </c>
      <c r="C7" s="30">
        <f>B7/B$5*100-0.01</f>
        <v>0.14606034333275533</v>
      </c>
      <c r="D7" s="12">
        <v>2</v>
      </c>
      <c r="E7" s="18">
        <f t="shared" si="0"/>
        <v>0.19318072056408772</v>
      </c>
      <c r="G7" s="6"/>
      <c r="H7" s="6"/>
      <c r="I7" s="6"/>
      <c r="J7" s="6"/>
      <c r="K7" s="6"/>
      <c r="L7" s="6"/>
    </row>
    <row r="8" spans="1:12">
      <c r="A8" s="10" t="s">
        <v>5</v>
      </c>
      <c r="B8" s="11">
        <v>-552.5</v>
      </c>
      <c r="C8" s="30">
        <f t="shared" ref="C8:C13" si="1">B8/B$5*100</f>
        <v>-47.901855384081841</v>
      </c>
      <c r="D8" s="12">
        <v>-525.4</v>
      </c>
      <c r="E8" s="18">
        <f t="shared" si="0"/>
        <v>-50.748575292185841</v>
      </c>
      <c r="G8" s="6"/>
      <c r="H8" s="6"/>
      <c r="I8" s="6"/>
      <c r="J8" s="6"/>
      <c r="K8" s="6"/>
      <c r="L8" s="6"/>
    </row>
    <row r="9" spans="1:12">
      <c r="A9" s="10" t="s">
        <v>6</v>
      </c>
      <c r="B9" s="11">
        <v>-307.10000000000002</v>
      </c>
      <c r="C9" s="30">
        <f t="shared" si="1"/>
        <v>-26.625628576382869</v>
      </c>
      <c r="D9" s="12">
        <v>-296.7</v>
      </c>
      <c r="E9" s="18">
        <f t="shared" si="0"/>
        <v>-28.658359895682413</v>
      </c>
      <c r="G9" s="6"/>
      <c r="H9" s="6"/>
      <c r="I9" s="6"/>
      <c r="J9" s="6"/>
      <c r="K9" s="6"/>
      <c r="L9" s="6"/>
    </row>
    <row r="10" spans="1:12">
      <c r="A10" s="10" t="s">
        <v>7</v>
      </c>
      <c r="B10" s="11">
        <v>-186.2</v>
      </c>
      <c r="C10" s="30">
        <f t="shared" si="1"/>
        <v>-16.143575515866132</v>
      </c>
      <c r="D10" s="12">
        <v>-171.4</v>
      </c>
      <c r="E10" s="18">
        <f t="shared" si="0"/>
        <v>-16.555587752342319</v>
      </c>
      <c r="G10" s="6"/>
      <c r="H10" s="6"/>
      <c r="I10" s="6"/>
      <c r="J10" s="6"/>
      <c r="K10" s="6"/>
      <c r="L10" s="6"/>
    </row>
    <row r="11" spans="1:12">
      <c r="A11" s="10" t="s">
        <v>8</v>
      </c>
      <c r="B11" s="11">
        <v>20.5</v>
      </c>
      <c r="C11" s="30">
        <f>B11/B$5*100-0.03</f>
        <v>1.7473539101786022</v>
      </c>
      <c r="D11" s="12">
        <v>31.8</v>
      </c>
      <c r="E11" s="18">
        <f t="shared" si="0"/>
        <v>3.0715734569689945</v>
      </c>
      <c r="G11" s="6"/>
      <c r="H11" s="6"/>
      <c r="I11" s="6"/>
      <c r="J11" s="6"/>
      <c r="K11" s="6"/>
      <c r="L11" s="6"/>
    </row>
    <row r="12" spans="1:12">
      <c r="A12" s="13" t="s">
        <v>9</v>
      </c>
      <c r="B12" s="14">
        <v>-40.799999999999997</v>
      </c>
      <c r="C12" s="41">
        <f>B12/B$5*100</f>
        <v>-3.5373677822091207</v>
      </c>
      <c r="D12" s="15">
        <v>-35</v>
      </c>
      <c r="E12" s="54">
        <f>D12/D$5*100</f>
        <v>-3.3806626098715347</v>
      </c>
      <c r="G12" s="6"/>
      <c r="H12" s="6"/>
      <c r="I12" s="6"/>
      <c r="J12" s="6"/>
      <c r="K12" s="6"/>
      <c r="L12" s="6"/>
    </row>
    <row r="13" spans="1:12">
      <c r="A13" s="7" t="s">
        <v>10</v>
      </c>
      <c r="B13" s="8">
        <f>SUM(B5:B12)</f>
        <v>84.600000000000037</v>
      </c>
      <c r="C13" s="8">
        <f t="shared" si="1"/>
        <v>7.3348361366395025</v>
      </c>
      <c r="D13" s="9">
        <f>SUM(D5:D12)</f>
        <v>60.199999999999889</v>
      </c>
      <c r="E13" s="20">
        <f t="shared" ref="E13" si="2">D13/D$5*100</f>
        <v>5.8147396889790297</v>
      </c>
      <c r="G13" s="6"/>
      <c r="H13" s="6"/>
      <c r="I13" s="6"/>
      <c r="J13" s="6"/>
      <c r="K13" s="6"/>
      <c r="L13" s="6"/>
    </row>
    <row r="14" spans="1:12" s="34" customFormat="1">
      <c r="A14" s="29" t="s">
        <v>18</v>
      </c>
      <c r="B14" s="30">
        <v>0.4</v>
      </c>
      <c r="C14" s="31"/>
      <c r="D14" s="32">
        <v>0.2</v>
      </c>
      <c r="E14" s="33"/>
      <c r="G14" s="35"/>
      <c r="H14" s="35"/>
      <c r="I14" s="35"/>
      <c r="J14" s="35"/>
      <c r="K14" s="35"/>
      <c r="L14" s="35"/>
    </row>
    <row r="15" spans="1:12">
      <c r="A15" s="10" t="s">
        <v>11</v>
      </c>
      <c r="B15" s="11">
        <v>3.7</v>
      </c>
      <c r="C15" s="19"/>
      <c r="D15" s="12">
        <v>10.1</v>
      </c>
      <c r="E15" s="20"/>
      <c r="G15" s="6"/>
      <c r="H15" s="6"/>
      <c r="I15" s="6"/>
      <c r="J15" s="6"/>
      <c r="K15" s="6"/>
      <c r="L15" s="6"/>
    </row>
    <row r="16" spans="1:12">
      <c r="A16" s="13" t="s">
        <v>12</v>
      </c>
      <c r="B16" s="14">
        <v>-17.399999999999999</v>
      </c>
      <c r="C16" s="21"/>
      <c r="D16" s="15">
        <v>-18</v>
      </c>
      <c r="E16" s="22"/>
      <c r="G16" s="6"/>
      <c r="H16" s="6"/>
      <c r="I16" s="6"/>
      <c r="J16" s="6"/>
      <c r="K16" s="6"/>
      <c r="L16" s="6"/>
    </row>
    <row r="17" spans="1:15">
      <c r="A17" s="7" t="s">
        <v>15</v>
      </c>
      <c r="B17" s="8">
        <f>SUM(B13:B16)</f>
        <v>71.30000000000004</v>
      </c>
      <c r="C17" s="8">
        <f>B17/B$5*100</f>
        <v>6.1817235997919227</v>
      </c>
      <c r="D17" s="9">
        <f>SUM(D13:D16)</f>
        <v>52.499999999999886</v>
      </c>
      <c r="E17" s="20">
        <f>D17/D$5*100</f>
        <v>5.0709939148072918</v>
      </c>
      <c r="G17" s="6"/>
      <c r="H17" s="6"/>
      <c r="I17" s="6"/>
      <c r="J17" s="6"/>
      <c r="K17" s="6"/>
      <c r="L17" s="6"/>
    </row>
    <row r="18" spans="1:15">
      <c r="A18" s="13" t="s">
        <v>13</v>
      </c>
      <c r="B18" s="14">
        <v>-18.399999999999999</v>
      </c>
      <c r="C18" s="21"/>
      <c r="D18" s="15">
        <v>-15.1</v>
      </c>
      <c r="E18" s="22"/>
      <c r="G18" s="6"/>
      <c r="H18" s="6"/>
      <c r="I18" s="6"/>
      <c r="J18" s="6"/>
      <c r="K18" s="6"/>
      <c r="L18" s="6"/>
    </row>
    <row r="19" spans="1:15">
      <c r="A19" s="7" t="s">
        <v>26</v>
      </c>
      <c r="B19" s="8">
        <f>SUM(B17:B18)</f>
        <v>52.900000000000041</v>
      </c>
      <c r="C19" s="8">
        <f>B19/B$5*100</f>
        <v>4.5864400901682014</v>
      </c>
      <c r="D19" s="9">
        <f>SUM(D17:D18)</f>
        <v>37.399999999999885</v>
      </c>
      <c r="E19" s="20">
        <f>D19/D$5*100</f>
        <v>3.6124794745484294</v>
      </c>
      <c r="G19" s="6"/>
      <c r="H19" s="6"/>
      <c r="I19" s="6"/>
      <c r="J19" s="6"/>
      <c r="K19" s="6"/>
      <c r="L19" s="6"/>
    </row>
    <row r="20" spans="1:15">
      <c r="A20" s="23" t="s">
        <v>14</v>
      </c>
      <c r="B20" s="11">
        <v>52.8</v>
      </c>
      <c r="C20" s="17"/>
      <c r="D20" s="12">
        <v>39.4</v>
      </c>
      <c r="E20" s="18"/>
      <c r="G20" s="6"/>
      <c r="H20" s="6"/>
      <c r="I20" s="6"/>
      <c r="J20" s="6"/>
      <c r="K20" s="6"/>
      <c r="L20" s="6"/>
    </row>
    <row r="21" spans="1:15">
      <c r="A21" s="10" t="s">
        <v>22</v>
      </c>
      <c r="B21" s="11">
        <f>B19-B20</f>
        <v>0.10000000000004405</v>
      </c>
      <c r="C21" s="19"/>
      <c r="D21" s="12">
        <f>D19-D20</f>
        <v>-2.0000000000001137</v>
      </c>
      <c r="E21" s="20"/>
      <c r="G21" s="6"/>
      <c r="H21" s="6"/>
      <c r="I21" s="6"/>
      <c r="J21" s="6"/>
      <c r="K21" s="6"/>
      <c r="L21" s="6"/>
    </row>
    <row r="22" spans="1:15">
      <c r="A22" s="10"/>
      <c r="B22" s="11"/>
      <c r="C22" s="19"/>
      <c r="D22" s="12"/>
      <c r="E22" s="20"/>
      <c r="G22" s="6"/>
      <c r="H22" s="6"/>
      <c r="I22" s="6"/>
      <c r="J22" s="6"/>
      <c r="K22" s="6"/>
      <c r="L22" s="6"/>
    </row>
    <row r="23" spans="1:15" s="28" customFormat="1">
      <c r="A23" s="24" t="s">
        <v>16</v>
      </c>
      <c r="B23" s="60">
        <v>11.52</v>
      </c>
      <c r="C23" s="19"/>
      <c r="D23" s="61">
        <v>8.56</v>
      </c>
      <c r="E23" s="20"/>
      <c r="G23" s="27"/>
      <c r="H23" s="27"/>
      <c r="I23" s="27"/>
      <c r="J23" s="27"/>
      <c r="K23" s="27"/>
      <c r="L23" s="27"/>
    </row>
    <row r="24" spans="1:15" s="28" customFormat="1">
      <c r="A24" s="24" t="s">
        <v>17</v>
      </c>
      <c r="B24" s="60">
        <v>11.51</v>
      </c>
      <c r="C24" s="19"/>
      <c r="D24" s="61">
        <v>8.56</v>
      </c>
      <c r="E24" s="20"/>
      <c r="G24" s="27"/>
      <c r="H24" s="27"/>
      <c r="I24" s="27"/>
      <c r="J24" s="27"/>
      <c r="K24" s="27"/>
      <c r="L24" s="27"/>
    </row>
    <row r="25" spans="1:15">
      <c r="A25" s="36"/>
      <c r="B25" s="37"/>
      <c r="C25" s="38"/>
      <c r="D25" s="37"/>
      <c r="E25" s="38"/>
      <c r="G25" s="6"/>
      <c r="H25" s="6"/>
      <c r="I25" s="6"/>
      <c r="J25" s="6"/>
      <c r="K25" s="6"/>
      <c r="L25" s="6"/>
    </row>
    <row r="26" spans="1:15">
      <c r="A26" s="26" t="s">
        <v>23</v>
      </c>
      <c r="B26" s="25"/>
      <c r="C26" s="25"/>
      <c r="D26" s="25"/>
      <c r="E26" s="25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57"/>
      <c r="B27" s="25"/>
      <c r="C27" s="25"/>
      <c r="D27" s="25"/>
      <c r="E27" s="25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>
      <c r="A28" s="57"/>
      <c r="B28" s="25"/>
      <c r="C28" s="25"/>
      <c r="D28" s="25"/>
      <c r="E28" s="25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>
      <c r="A29" s="26" t="s">
        <v>1</v>
      </c>
      <c r="B29" s="25"/>
      <c r="C29" s="25"/>
      <c r="D29" s="25"/>
      <c r="E29" s="25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20.25">
      <c r="A30" s="3" t="s">
        <v>19</v>
      </c>
      <c r="B30" s="25"/>
      <c r="C30" s="25"/>
      <c r="D30" s="25"/>
      <c r="E30" s="25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59"/>
      <c r="B31" s="55"/>
      <c r="C31" s="56"/>
      <c r="D31" s="55"/>
      <c r="E31" s="55"/>
      <c r="G31" s="6"/>
      <c r="H31" s="6"/>
      <c r="I31" s="6"/>
      <c r="J31" s="6"/>
      <c r="K31" s="6"/>
      <c r="L31" s="6"/>
    </row>
    <row r="32" spans="1:15">
      <c r="A32" s="45" t="s">
        <v>24</v>
      </c>
      <c r="B32" s="48">
        <v>2014</v>
      </c>
      <c r="C32" s="46"/>
      <c r="D32" s="58">
        <v>2013</v>
      </c>
      <c r="E32" s="46"/>
      <c r="G32" s="6"/>
      <c r="H32" s="6"/>
      <c r="I32" s="6"/>
      <c r="J32" s="6"/>
      <c r="K32" s="6"/>
      <c r="L32" s="6"/>
    </row>
    <row r="33" spans="1:12">
      <c r="A33" s="7" t="s">
        <v>26</v>
      </c>
      <c r="B33" s="8">
        <v>52.9</v>
      </c>
      <c r="C33" s="16"/>
      <c r="D33" s="9">
        <v>37.4</v>
      </c>
      <c r="E33" s="16"/>
      <c r="G33" s="6"/>
      <c r="H33" s="6"/>
      <c r="I33" s="6"/>
      <c r="J33" s="6"/>
      <c r="K33" s="6"/>
      <c r="L33" s="6"/>
    </row>
    <row r="34" spans="1:12" s="34" customFormat="1">
      <c r="A34" s="29" t="s">
        <v>27</v>
      </c>
      <c r="B34" s="30">
        <v>2.6</v>
      </c>
      <c r="C34" s="33"/>
      <c r="D34" s="32">
        <v>6.9</v>
      </c>
      <c r="E34" s="33"/>
      <c r="G34" s="35"/>
      <c r="H34" s="35"/>
      <c r="I34" s="35"/>
      <c r="J34" s="35"/>
      <c r="K34" s="35"/>
      <c r="L34" s="35"/>
    </row>
    <row r="35" spans="1:12" s="34" customFormat="1">
      <c r="A35" s="29" t="s">
        <v>28</v>
      </c>
      <c r="B35" s="70">
        <v>-0.2</v>
      </c>
      <c r="C35" s="71"/>
      <c r="D35" s="72">
        <v>-1.4</v>
      </c>
      <c r="E35" s="71"/>
      <c r="G35" s="35"/>
      <c r="H35" s="35"/>
      <c r="I35" s="35"/>
      <c r="J35" s="35"/>
      <c r="K35" s="35"/>
      <c r="L35" s="35"/>
    </row>
    <row r="36" spans="1:12" s="28" customFormat="1">
      <c r="A36" s="7" t="s">
        <v>29</v>
      </c>
      <c r="B36" s="73">
        <f>SUM(B34:B35)</f>
        <v>2.4</v>
      </c>
      <c r="C36" s="20"/>
      <c r="D36" s="74">
        <f>SUM(D34:D35)</f>
        <v>5.5</v>
      </c>
      <c r="E36" s="20"/>
      <c r="G36" s="27"/>
      <c r="H36" s="27"/>
      <c r="I36" s="27"/>
      <c r="J36" s="27"/>
      <c r="K36" s="27"/>
      <c r="L36" s="27"/>
    </row>
    <row r="37" spans="1:12" s="34" customFormat="1">
      <c r="A37" s="29" t="s">
        <v>30</v>
      </c>
      <c r="B37" s="30">
        <v>13.6</v>
      </c>
      <c r="C37" s="33"/>
      <c r="D37" s="32">
        <v>-13.1</v>
      </c>
      <c r="E37" s="33"/>
      <c r="G37" s="35"/>
      <c r="H37" s="35"/>
      <c r="I37" s="35"/>
      <c r="J37" s="35"/>
      <c r="K37" s="35"/>
      <c r="L37" s="35"/>
    </row>
    <row r="38" spans="1:12" s="34" customFormat="1">
      <c r="A38" s="29" t="s">
        <v>31</v>
      </c>
      <c r="B38" s="30"/>
      <c r="C38" s="33"/>
      <c r="D38" s="44" t="s">
        <v>1</v>
      </c>
      <c r="E38" s="33"/>
      <c r="G38" s="35"/>
      <c r="H38" s="35"/>
      <c r="I38" s="35"/>
      <c r="J38" s="35"/>
      <c r="K38" s="35"/>
      <c r="L38" s="35"/>
    </row>
    <row r="39" spans="1:12" s="34" customFormat="1">
      <c r="A39" s="29" t="s">
        <v>32</v>
      </c>
      <c r="B39" s="30">
        <v>1.1000000000000001</v>
      </c>
      <c r="C39" s="33"/>
      <c r="D39" s="44">
        <v>0.2</v>
      </c>
      <c r="E39" s="33"/>
      <c r="G39" s="35"/>
      <c r="H39" s="35"/>
      <c r="I39" s="35"/>
      <c r="J39" s="35"/>
      <c r="K39" s="35"/>
      <c r="L39" s="35"/>
    </row>
    <row r="40" spans="1:12" s="34" customFormat="1">
      <c r="A40" s="29" t="s">
        <v>33</v>
      </c>
      <c r="B40" s="30">
        <v>-0.1</v>
      </c>
      <c r="C40" s="33"/>
      <c r="D40" s="44">
        <v>0</v>
      </c>
      <c r="E40" s="33"/>
      <c r="G40" s="35"/>
      <c r="H40" s="35"/>
      <c r="I40" s="35"/>
      <c r="J40" s="35"/>
      <c r="K40" s="35"/>
      <c r="L40" s="35"/>
    </row>
    <row r="41" spans="1:12" s="34" customFormat="1">
      <c r="A41" s="29" t="s">
        <v>34</v>
      </c>
      <c r="B41" s="75">
        <v>0</v>
      </c>
      <c r="C41" s="33"/>
      <c r="D41" s="44">
        <v>-0.1</v>
      </c>
      <c r="E41" s="33"/>
      <c r="G41" s="35"/>
      <c r="H41" s="35"/>
      <c r="I41" s="35"/>
      <c r="J41" s="35"/>
      <c r="K41" s="35"/>
      <c r="L41" s="35"/>
    </row>
    <row r="42" spans="1:12" s="28" customFormat="1" ht="12.75" customHeight="1">
      <c r="A42" s="62" t="s">
        <v>35</v>
      </c>
      <c r="B42" s="63">
        <f>SUM(B37:B41)</f>
        <v>14.6</v>
      </c>
      <c r="C42" s="64"/>
      <c r="D42" s="65">
        <f>SUM(D37:D41)</f>
        <v>-13</v>
      </c>
      <c r="E42" s="64"/>
      <c r="G42" s="27"/>
      <c r="H42" s="27"/>
      <c r="I42" s="27"/>
      <c r="J42" s="27"/>
      <c r="K42" s="27"/>
      <c r="L42" s="27"/>
    </row>
    <row r="43" spans="1:12" s="28" customFormat="1">
      <c r="A43" s="39" t="s">
        <v>20</v>
      </c>
      <c r="B43" s="42">
        <f>SUM(B36,B42)</f>
        <v>17</v>
      </c>
      <c r="C43" s="40"/>
      <c r="D43" s="43">
        <f>SUM(D36,D42)</f>
        <v>-7.5</v>
      </c>
      <c r="E43" s="40"/>
      <c r="G43" s="27"/>
      <c r="H43" s="27"/>
      <c r="I43" s="27"/>
      <c r="J43" s="27"/>
      <c r="K43" s="27"/>
      <c r="L43" s="27"/>
    </row>
    <row r="44" spans="1:12" s="28" customFormat="1">
      <c r="A44" s="50" t="s">
        <v>21</v>
      </c>
      <c r="B44" s="51">
        <f>B33+B43</f>
        <v>69.900000000000006</v>
      </c>
      <c r="C44" s="52"/>
      <c r="D44" s="53">
        <f>D33+D43</f>
        <v>29.9</v>
      </c>
      <c r="E44" s="52"/>
      <c r="G44" s="27"/>
      <c r="H44" s="27"/>
      <c r="I44" s="27"/>
      <c r="J44" s="27"/>
      <c r="K44" s="27"/>
      <c r="L44" s="27"/>
    </row>
    <row r="45" spans="1:12" s="34" customFormat="1">
      <c r="A45" s="49" t="s">
        <v>14</v>
      </c>
      <c r="B45" s="30">
        <f>+B44-B46</f>
        <v>69.300000000000011</v>
      </c>
      <c r="C45" s="33"/>
      <c r="D45" s="32">
        <f>+D44-D46</f>
        <v>34.4</v>
      </c>
      <c r="E45" s="33"/>
      <c r="G45" s="35"/>
      <c r="H45" s="35"/>
      <c r="I45" s="35"/>
      <c r="J45" s="35"/>
      <c r="K45" s="35"/>
      <c r="L45" s="35"/>
    </row>
    <row r="46" spans="1:12" s="34" customFormat="1">
      <c r="A46" s="10" t="s">
        <v>22</v>
      </c>
      <c r="B46" s="30">
        <v>0.6</v>
      </c>
      <c r="C46" s="33"/>
      <c r="D46" s="32">
        <v>-4.5</v>
      </c>
      <c r="E46" s="33"/>
      <c r="G46" s="35"/>
      <c r="H46" s="35"/>
      <c r="I46" s="35"/>
      <c r="J46" s="35"/>
      <c r="K46" s="35"/>
      <c r="L46" s="35"/>
    </row>
    <row r="48" spans="1:12">
      <c r="A48" s="57"/>
    </row>
  </sheetData>
  <phoneticPr fontId="3" type="noConversion"/>
  <pageMargins left="0.59055118110236227" right="0.39370078740157483" top="0.98425196850393704" bottom="0.98425196850393704" header="0.51181102362204722" footer="0.51181102362204722"/>
  <pageSetup paperSize="9" scale="81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Konzernerfolgsrechnung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IMS</cp:lastModifiedBy>
  <cp:lastPrinted>2015-03-16T14:30:05Z</cp:lastPrinted>
  <dcterms:created xsi:type="dcterms:W3CDTF">2011-03-18T13:28:52Z</dcterms:created>
  <dcterms:modified xsi:type="dcterms:W3CDTF">2015-03-16T15:18:54Z</dcterms:modified>
</cp:coreProperties>
</file>